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4235"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<sst xmlns="http://schemas.openxmlformats.org/spreadsheetml/2006/main" count="41" uniqueCount="41">
  <si>
    <t>66 B of the B</t>
  </si>
  <si>
    <t>39 B of the O T</t>
  </si>
  <si>
    <t>3 B M (S H T R)</t>
  </si>
  <si>
    <t>100 C in a R</t>
  </si>
  <si>
    <t>13=UFS</t>
  </si>
  <si>
    <t>8 T on a O</t>
  </si>
  <si>
    <t>27 B in the N T</t>
  </si>
  <si>
    <t>13 L in a B D</t>
  </si>
  <si>
    <t>9 P in S A</t>
  </si>
  <si>
    <t>6 B to an O in C</t>
  </si>
  <si>
    <t>15 M on a D M C</t>
  </si>
  <si>
    <t>24 S u D</t>
  </si>
  <si>
    <t>24 sata u danu</t>
  </si>
  <si>
    <t>30 S u A</t>
  </si>
  <si>
    <t>7 D u T</t>
  </si>
  <si>
    <t>7 S Č</t>
  </si>
  <si>
    <t>12 Z u H</t>
  </si>
  <si>
    <t>52 K u Š (BDž)</t>
  </si>
  <si>
    <t>18 R na G I</t>
  </si>
  <si>
    <t>5 P na S</t>
  </si>
  <si>
    <t>90 S u P K</t>
  </si>
  <si>
    <t>32 je T u S F na kojoj V S</t>
  </si>
  <si>
    <t>15 I u R M</t>
  </si>
  <si>
    <t>3 K na T</t>
  </si>
  <si>
    <t>11 I u N M</t>
  </si>
  <si>
    <t>12 M u G</t>
  </si>
  <si>
    <t>29 D u V u P G</t>
  </si>
  <si>
    <t>365 D u G</t>
  </si>
  <si>
    <t>52 T u G</t>
  </si>
  <si>
    <t>9 Ž od M</t>
  </si>
  <si>
    <t>60 M u S</t>
  </si>
  <si>
    <t>64 P na Š P</t>
  </si>
  <si>
    <t>1000 G u T</t>
  </si>
  <si>
    <t>25 P na H Š</t>
  </si>
  <si>
    <t>TVOJ REZULTAT</t>
  </si>
  <si>
    <t>Točno</t>
  </si>
  <si>
    <r>
      <t xml:space="preserve">Moraš skontati što znače slova. Pogledaj primjer pod rednim brojem 0.
Prema MENSI ukoliko točno riješiš 19 ili više ti si "genij".
Samo dva člana MENSE uspjela su riješiti točno cijeli test.
</t>
    </r>
    <r>
      <rPr>
        <b/>
        <sz val="10"/>
        <rFont val="Arial"/>
        <family val="2"/>
      </rPr>
      <t>Bodovi: 1 - 5 je prosjek, 6 - 11 oko inteligentan, 12 - 18 stvarno inteligentan, 19 + Genij</t>
    </r>
  </si>
  <si>
    <t>23 P U u LJ T</t>
  </si>
  <si>
    <t>RB</t>
  </si>
  <si>
    <t>Šifra</t>
  </si>
  <si>
    <t>Odgovor</t>
  </si>
</sst>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
    <font>
      <sz val="10"/>
      <name val="Arial"/>
      <family val="0"/>
    </font>
    <font>
      <b/>
      <sz val="10"/>
      <name val="Arial"/>
      <family val="2"/>
    </font>
    <font>
      <b/>
      <sz val="10"/>
      <color indexed="10"/>
      <name val="Arial"/>
      <family val="2"/>
    </font>
    <font>
      <b/>
      <sz val="12"/>
      <name val="Arial"/>
      <family val="2"/>
    </font>
  </fonts>
  <fills count="3">
    <fill>
      <patternFill/>
    </fill>
    <fill>
      <patternFill patternType="gray125"/>
    </fill>
    <fill>
      <patternFill patternType="solid">
        <fgColor indexed="55"/>
        <bgColor indexed="64"/>
      </patternFill>
    </fill>
  </fills>
  <borders count="4">
    <border>
      <left/>
      <right/>
      <top/>
      <bottom/>
      <diagonal/>
    </border>
    <border>
      <left style="thin"/>
      <right style="thin"/>
      <top style="thin"/>
      <bottom style="medium"/>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2" borderId="1" xfId="0" applyFont="1" applyFill="1" applyBorder="1" applyAlignment="1" applyProtection="1">
      <alignment/>
      <protection locked="0"/>
    </xf>
    <xf numFmtId="0" fontId="0" fillId="0" borderId="2" xfId="0" applyBorder="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right"/>
      <protection locked="0"/>
    </xf>
    <xf numFmtId="0" fontId="2" fillId="0" borderId="0" xfId="0" applyFont="1" applyAlignment="1">
      <alignment/>
    </xf>
    <xf numFmtId="0" fontId="1" fillId="2" borderId="1" xfId="0" applyFont="1" applyFill="1" applyBorder="1" applyAlignment="1" applyProtection="1">
      <alignment/>
      <protection/>
    </xf>
    <xf numFmtId="0" fontId="0" fillId="0" borderId="3" xfId="0" applyBorder="1" applyAlignment="1" applyProtection="1">
      <alignment horizontal="left"/>
      <protection/>
    </xf>
    <xf numFmtId="0" fontId="0" fillId="0" borderId="3" xfId="0" applyBorder="1" applyAlignment="1" applyProtection="1">
      <alignment/>
      <protection/>
    </xf>
    <xf numFmtId="0" fontId="0" fillId="0" borderId="2" xfId="0" applyBorder="1" applyAlignment="1" applyProtection="1">
      <alignment horizontal="left"/>
      <protection/>
    </xf>
    <xf numFmtId="0" fontId="0" fillId="0" borderId="2" xfId="0" applyBorder="1" applyAlignment="1" applyProtection="1">
      <alignment/>
      <protection/>
    </xf>
    <xf numFmtId="0" fontId="0" fillId="0" borderId="2" xfId="0" applyFill="1" applyBorder="1" applyAlignment="1" applyProtection="1">
      <alignment/>
      <protection/>
    </xf>
    <xf numFmtId="0" fontId="2" fillId="0" borderId="0" xfId="0" applyFont="1" applyAlignment="1" applyProtection="1">
      <alignment/>
      <protection hidden="1"/>
    </xf>
    <xf numFmtId="0" fontId="2" fillId="2" borderId="0" xfId="0" applyFont="1" applyFill="1" applyBorder="1" applyAlignment="1" applyProtection="1">
      <alignment/>
      <protection hidden="1"/>
    </xf>
    <xf numFmtId="0" fontId="2" fillId="0" borderId="0" xfId="0" applyFont="1" applyBorder="1" applyAlignment="1" applyProtection="1">
      <alignment/>
      <protection hidden="1"/>
    </xf>
    <xf numFmtId="0" fontId="2" fillId="0" borderId="0" xfId="0" applyFont="1" applyAlignment="1" applyProtection="1">
      <alignment horizontal="right"/>
      <protection hidden="1"/>
    </xf>
    <xf numFmtId="0" fontId="1" fillId="0" borderId="0" xfId="0" applyFont="1" applyAlignment="1" applyProtection="1">
      <alignment horizontal="right"/>
      <protection/>
    </xf>
    <xf numFmtId="0" fontId="3" fillId="0" borderId="0" xfId="0" applyFont="1" applyAlignment="1">
      <alignment horizontal="center" wrapText="1"/>
    </xf>
    <xf numFmtId="0" fontId="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
  <sheetViews>
    <sheetView tabSelected="1" workbookViewId="0" topLeftCell="A1">
      <selection activeCell="C36" sqref="C36"/>
    </sheetView>
  </sheetViews>
  <sheetFormatPr defaultColWidth="9.140625" defaultRowHeight="12.75"/>
  <cols>
    <col min="1" max="1" width="6.00390625" style="0" customWidth="1"/>
    <col min="2" max="2" width="27.421875" style="0" bestFit="1" customWidth="1"/>
    <col min="3" max="3" width="56.8515625" style="0" bestFit="1" customWidth="1"/>
    <col min="4" max="4" width="8.8515625" style="6" customWidth="1"/>
    <col min="5" max="5" width="9.140625" style="6" hidden="1" customWidth="1"/>
  </cols>
  <sheetData>
    <row r="1" spans="1:5" ht="62.25" customHeight="1">
      <c r="A1" s="18" t="s">
        <v>36</v>
      </c>
      <c r="B1" s="19"/>
      <c r="C1" s="19"/>
      <c r="D1" s="13"/>
      <c r="E1" s="13"/>
    </row>
    <row r="2" spans="4:5" ht="12.75">
      <c r="D2" s="13"/>
      <c r="E2" s="13"/>
    </row>
    <row r="3" spans="1:5" ht="13.5" thickBot="1">
      <c r="A3" s="7" t="s">
        <v>38</v>
      </c>
      <c r="B3" s="7" t="s">
        <v>39</v>
      </c>
      <c r="C3" s="1" t="s">
        <v>40</v>
      </c>
      <c r="D3" s="14"/>
      <c r="E3" s="13"/>
    </row>
    <row r="4" spans="1:5" ht="12.75">
      <c r="A4" s="8">
        <v>0</v>
      </c>
      <c r="B4" s="9" t="s">
        <v>11</v>
      </c>
      <c r="C4" s="9" t="s">
        <v>12</v>
      </c>
      <c r="D4" s="13" t="s">
        <v>35</v>
      </c>
      <c r="E4" s="13" t="str">
        <f>IF(C4="24 sata u danu","Točno","Netočno")</f>
        <v>Točno</v>
      </c>
    </row>
    <row r="5" spans="1:5" ht="12.75">
      <c r="A5" s="10">
        <v>1</v>
      </c>
      <c r="B5" s="11" t="s">
        <v>13</v>
      </c>
      <c r="C5" s="2"/>
      <c r="D5" s="15" t="str">
        <f>IF(C5=""," ",E5)</f>
        <v> </v>
      </c>
      <c r="E5" s="13" t="str">
        <f>IF(C5="30 slova u abecedi","Točno","Netočno")</f>
        <v>Netočno</v>
      </c>
    </row>
    <row r="6" spans="1:5" ht="12.75">
      <c r="A6" s="10">
        <v>2</v>
      </c>
      <c r="B6" s="12" t="s">
        <v>14</v>
      </c>
      <c r="C6" s="2"/>
      <c r="D6" s="15" t="str">
        <f>IF(C6=""," ",E6)</f>
        <v> </v>
      </c>
      <c r="E6" s="13" t="str">
        <f>IF(C6="7 dana u tjednu","Točno","Netočno")</f>
        <v>Netočno</v>
      </c>
    </row>
    <row r="7" spans="1:5" ht="12.75">
      <c r="A7" s="10">
        <v>3</v>
      </c>
      <c r="B7" s="12" t="s">
        <v>15</v>
      </c>
      <c r="C7" s="2"/>
      <c r="D7" s="15" t="str">
        <f>IF(C7=""," ",E7)</f>
        <v> </v>
      </c>
      <c r="E7" s="13" t="str">
        <f>IF(C7="7 svjetskih čuda","Točno","Netočno")</f>
        <v>Netočno</v>
      </c>
    </row>
    <row r="8" spans="1:5" ht="12.75">
      <c r="A8" s="10">
        <v>4</v>
      </c>
      <c r="B8" s="12" t="s">
        <v>16</v>
      </c>
      <c r="C8" s="2"/>
      <c r="D8" s="15" t="str">
        <f aca="true" t="shared" si="0" ref="D8:D37">IF(C8=""," ",E8)</f>
        <v> </v>
      </c>
      <c r="E8" s="13" t="str">
        <f>IF(C8="12 znakova u horoskopu","Točno","Netočno")</f>
        <v>Netočno</v>
      </c>
    </row>
    <row r="9" spans="1:5" ht="12.75">
      <c r="A9" s="10"/>
      <c r="B9" s="12" t="s">
        <v>0</v>
      </c>
      <c r="C9" s="2"/>
      <c r="D9" s="15" t="str">
        <f>IF(C9=""," ",E9)</f>
        <v> </v>
      </c>
      <c r="E9" s="13" t="str">
        <f>IF(C9="24 sata u danu","Točno","Netočno")</f>
        <v>Netočno</v>
      </c>
    </row>
    <row r="10" spans="1:5" ht="12.75">
      <c r="A10" s="10">
        <v>6</v>
      </c>
      <c r="B10" s="12" t="s">
        <v>17</v>
      </c>
      <c r="C10" s="2"/>
      <c r="D10" s="15" t="str">
        <f t="shared" si="0"/>
        <v> </v>
      </c>
      <c r="E10" s="13" t="str">
        <f>IF(C10="52 karte u špilu (bez džokera)","Točno","Netočno")</f>
        <v>Netočno</v>
      </c>
    </row>
    <row r="11" spans="1:5" ht="12.75">
      <c r="A11" s="10">
        <v>7</v>
      </c>
      <c r="B11" s="12" t="s">
        <v>33</v>
      </c>
      <c r="C11" s="2"/>
      <c r="D11" s="15" t="str">
        <f t="shared" si="0"/>
        <v> </v>
      </c>
      <c r="E11" s="13" t="str">
        <f>IF(C11="25 polja na hrvatskoj šahovnici","Točno","Netočno")</f>
        <v>Netočno</v>
      </c>
    </row>
    <row r="12" spans="1:5" ht="12.75">
      <c r="A12" s="10">
        <v>8</v>
      </c>
      <c r="B12" s="12" t="s">
        <v>18</v>
      </c>
      <c r="C12" s="2"/>
      <c r="D12" s="15" t="str">
        <f t="shared" si="0"/>
        <v> </v>
      </c>
      <c r="E12" s="13" t="str">
        <f>IF(C12="18 rupa na golf igralištu","Točno","Netočno")</f>
        <v>Netočno</v>
      </c>
    </row>
    <row r="13" spans="1:5" ht="12.75">
      <c r="A13" s="10"/>
      <c r="B13" s="12" t="s">
        <v>1</v>
      </c>
      <c r="C13" s="2"/>
      <c r="D13" s="15" t="str">
        <f t="shared" si="0"/>
        <v> </v>
      </c>
      <c r="E13" s="13" t="str">
        <f>IF(C13="24 sata u danu","Točno","Netočno")</f>
        <v>Netočno</v>
      </c>
    </row>
    <row r="14" spans="1:5" ht="12.75">
      <c r="A14" s="10">
        <v>10</v>
      </c>
      <c r="B14" s="12" t="s">
        <v>19</v>
      </c>
      <c r="C14" s="2"/>
      <c r="D14" s="15" t="str">
        <f t="shared" si="0"/>
        <v> </v>
      </c>
      <c r="E14" s="13" t="str">
        <f>IF(C14="5 prstiju na stopalu","Točno","Netočno")</f>
        <v>Netočno</v>
      </c>
    </row>
    <row r="15" spans="1:5" ht="12.75">
      <c r="A15" s="10">
        <v>11</v>
      </c>
      <c r="B15" s="12" t="s">
        <v>20</v>
      </c>
      <c r="C15" s="2"/>
      <c r="D15" s="15" t="str">
        <f t="shared" si="0"/>
        <v> </v>
      </c>
      <c r="E15" s="13" t="str">
        <f>IF(C15="90 stupnjeva u pravom kutu","Točno","Netočno")</f>
        <v>Netočno</v>
      </c>
    </row>
    <row r="16" spans="1:5" ht="12.75">
      <c r="A16" s="10"/>
      <c r="B16" s="12" t="s">
        <v>2</v>
      </c>
      <c r="C16" s="2"/>
      <c r="D16" s="15" t="str">
        <f>IF(C16=""," ",E16)</f>
        <v> </v>
      </c>
      <c r="E16" s="13" t="str">
        <f>IF(C16="24 sata u danu","Točno","Netočno")</f>
        <v>Netočno</v>
      </c>
    </row>
    <row r="17" spans="1:5" ht="12.75">
      <c r="A17" s="10">
        <v>13</v>
      </c>
      <c r="B17" s="12" t="s">
        <v>21</v>
      </c>
      <c r="C17" s="2"/>
      <c r="D17" s="15" t="str">
        <f t="shared" si="0"/>
        <v> </v>
      </c>
      <c r="E17" s="13" t="str">
        <f>IF(C17="32 je temperatura u stupnjevima fahrenheit na kojoj voda smrzava","Točno","Netočno")</f>
        <v>Netočno</v>
      </c>
    </row>
    <row r="18" spans="1:5" ht="12.75">
      <c r="A18" s="10">
        <v>14</v>
      </c>
      <c r="B18" s="12" t="s">
        <v>22</v>
      </c>
      <c r="C18" s="2"/>
      <c r="D18" s="15" t="str">
        <f t="shared" si="0"/>
        <v> </v>
      </c>
      <c r="E18" s="13" t="str">
        <f>IF(C18="15 igrača u ragbi momčadi","Točno","Netočno")</f>
        <v>Netočno</v>
      </c>
    </row>
    <row r="19" spans="1:5" ht="12.75">
      <c r="A19" s="10">
        <v>15</v>
      </c>
      <c r="B19" s="12" t="s">
        <v>23</v>
      </c>
      <c r="C19" s="2"/>
      <c r="D19" s="15" t="str">
        <f t="shared" si="0"/>
        <v> </v>
      </c>
      <c r="E19" s="13" t="str">
        <f>IF(C19="3 kotača na triciklu","Točno","Netočno")</f>
        <v>Netočno</v>
      </c>
    </row>
    <row r="20" spans="1:5" ht="12.75">
      <c r="A20" s="10"/>
      <c r="B20" s="12" t="s">
        <v>3</v>
      </c>
      <c r="C20" s="2"/>
      <c r="D20" s="15" t="str">
        <f t="shared" si="0"/>
        <v> </v>
      </c>
      <c r="E20" s="13" t="str">
        <f>IF(C20="24 sata u danu","Točno","Netočno")</f>
        <v>Netočno</v>
      </c>
    </row>
    <row r="21" spans="1:5" ht="12.75">
      <c r="A21" s="10">
        <v>17</v>
      </c>
      <c r="B21" s="12" t="s">
        <v>24</v>
      </c>
      <c r="C21" s="2"/>
      <c r="D21" s="15" t="str">
        <f t="shared" si="0"/>
        <v> </v>
      </c>
      <c r="E21" s="13" t="str">
        <f>IF(C21="11 igrača u nogometnoj momčadi","Točno","Netočno")</f>
        <v>Netočno</v>
      </c>
    </row>
    <row r="22" spans="1:5" ht="12.75">
      <c r="A22" s="10">
        <v>18</v>
      </c>
      <c r="B22" s="12" t="s">
        <v>25</v>
      </c>
      <c r="C22" s="2"/>
      <c r="D22" s="15" t="str">
        <f t="shared" si="0"/>
        <v> </v>
      </c>
      <c r="E22" s="13" t="str">
        <f>IF(C22="12 mjeseci u godini","Točno","Netočno")</f>
        <v>Netočno</v>
      </c>
    </row>
    <row r="23" spans="1:5" ht="12.75">
      <c r="A23" s="10"/>
      <c r="B23" s="12" t="s">
        <v>4</v>
      </c>
      <c r="C23" s="2"/>
      <c r="D23" s="15" t="str">
        <f t="shared" si="0"/>
        <v> </v>
      </c>
      <c r="E23" s="13" t="str">
        <f>IF(C23="24 sata u danu","Točno","Netočno")</f>
        <v>Netočno</v>
      </c>
    </row>
    <row r="24" spans="1:5" ht="12.75">
      <c r="A24" s="10"/>
      <c r="B24" s="12" t="s">
        <v>5</v>
      </c>
      <c r="C24" s="2"/>
      <c r="D24" s="15" t="str">
        <f t="shared" si="0"/>
        <v> </v>
      </c>
      <c r="E24" s="13" t="str">
        <f>IF(C24="24 sata u danu","Točno","Netočno")</f>
        <v>Netočno</v>
      </c>
    </row>
    <row r="25" spans="1:5" ht="12.75">
      <c r="A25" s="10">
        <v>21</v>
      </c>
      <c r="B25" s="12" t="s">
        <v>26</v>
      </c>
      <c r="C25" s="2"/>
      <c r="D25" s="15" t="str">
        <f t="shared" si="0"/>
        <v> </v>
      </c>
      <c r="E25" s="13" t="str">
        <f>IF(C25="29 dana u veljači u prijestupnoj godini","Točno","Netočno")</f>
        <v>Netočno</v>
      </c>
    </row>
    <row r="26" spans="1:5" ht="12.75">
      <c r="A26" s="10"/>
      <c r="B26" s="12" t="s">
        <v>6</v>
      </c>
      <c r="C26" s="2"/>
      <c r="D26" s="15" t="str">
        <f t="shared" si="0"/>
        <v> </v>
      </c>
      <c r="E26" s="13" t="str">
        <f>IF(C26="24 sata u danu","Točno","Netočno")</f>
        <v>Netočno</v>
      </c>
    </row>
    <row r="27" spans="1:5" ht="12.75">
      <c r="A27" s="10">
        <v>23</v>
      </c>
      <c r="B27" s="12" t="s">
        <v>27</v>
      </c>
      <c r="C27" s="2"/>
      <c r="D27" s="15" t="str">
        <f t="shared" si="0"/>
        <v> </v>
      </c>
      <c r="E27" s="13" t="str">
        <f>IF(C27="365 dana u godini","Točno","Netočno")</f>
        <v>Netočno</v>
      </c>
    </row>
    <row r="28" spans="1:5" ht="12.75">
      <c r="A28" s="10"/>
      <c r="B28" s="12" t="s">
        <v>7</v>
      </c>
      <c r="C28" s="2"/>
      <c r="D28" s="15" t="str">
        <f t="shared" si="0"/>
        <v> </v>
      </c>
      <c r="E28" s="13" t="str">
        <f>IF(C28="24 sata u danu","Točno","Netočno")</f>
        <v>Netočno</v>
      </c>
    </row>
    <row r="29" spans="1:5" ht="12.75">
      <c r="A29" s="10">
        <v>25</v>
      </c>
      <c r="B29" s="12" t="s">
        <v>28</v>
      </c>
      <c r="C29" s="2"/>
      <c r="D29" s="15" t="str">
        <f t="shared" si="0"/>
        <v> </v>
      </c>
      <c r="E29" s="13" t="str">
        <f>IF(C29="52 tjedna u godini","Točno","Netočno")</f>
        <v>Netočno</v>
      </c>
    </row>
    <row r="30" spans="1:5" ht="12.75">
      <c r="A30" s="10">
        <v>26</v>
      </c>
      <c r="B30" s="12" t="s">
        <v>29</v>
      </c>
      <c r="C30" s="2"/>
      <c r="D30" s="15" t="str">
        <f t="shared" si="0"/>
        <v> </v>
      </c>
      <c r="E30" s="13" t="str">
        <f>IF(C30="9 života od mačke","Točno","Netočno")</f>
        <v>Netočno</v>
      </c>
    </row>
    <row r="31" spans="1:5" ht="12.75">
      <c r="A31" s="10">
        <v>27</v>
      </c>
      <c r="B31" s="12" t="s">
        <v>30</v>
      </c>
      <c r="C31" s="2"/>
      <c r="D31" s="15" t="str">
        <f t="shared" si="0"/>
        <v> </v>
      </c>
      <c r="E31" s="13" t="str">
        <f>IF(C31="60 minuta u satu","Točno","Netočno")</f>
        <v>Netočno</v>
      </c>
    </row>
    <row r="32" spans="1:5" ht="12.75">
      <c r="A32" s="10">
        <v>28</v>
      </c>
      <c r="B32" s="12" t="s">
        <v>37</v>
      </c>
      <c r="C32" s="2"/>
      <c r="D32" s="15" t="str">
        <f t="shared" si="0"/>
        <v> </v>
      </c>
      <c r="E32" s="13" t="str">
        <f>IF(C32="23 posto ugljika u ljudskom tijelu","Točno","Netočno")</f>
        <v>Netočno</v>
      </c>
    </row>
    <row r="33" spans="1:5" ht="12.75">
      <c r="A33" s="10">
        <v>29</v>
      </c>
      <c r="B33" s="12" t="s">
        <v>31</v>
      </c>
      <c r="C33" s="2"/>
      <c r="D33" s="15" t="str">
        <f t="shared" si="0"/>
        <v> </v>
      </c>
      <c r="E33" s="13" t="str">
        <f>IF(C33="64 polja na šahovskoj ploči","Točno","Netočno")</f>
        <v>Netočno</v>
      </c>
    </row>
    <row r="34" spans="1:5" ht="12.75">
      <c r="A34" s="10"/>
      <c r="B34" s="12" t="s">
        <v>8</v>
      </c>
      <c r="C34" s="2"/>
      <c r="D34" s="15" t="str">
        <f t="shared" si="0"/>
        <v> </v>
      </c>
      <c r="E34" s="13" t="str">
        <f>IF(C34="24 sata u danu","Točno","Netočno")</f>
        <v>Netočno</v>
      </c>
    </row>
    <row r="35" spans="1:5" ht="12.75">
      <c r="A35" s="10"/>
      <c r="B35" s="12" t="s">
        <v>9</v>
      </c>
      <c r="C35" s="2"/>
      <c r="D35" s="15" t="str">
        <f t="shared" si="0"/>
        <v> </v>
      </c>
      <c r="E35" s="13" t="str">
        <f>IF(C35="24 sata u danu","Točno","Netočno")</f>
        <v>Netočno</v>
      </c>
    </row>
    <row r="36" spans="1:5" ht="12.75">
      <c r="A36" s="10">
        <v>32</v>
      </c>
      <c r="B36" s="12" t="s">
        <v>32</v>
      </c>
      <c r="C36" s="2"/>
      <c r="D36" s="15" t="str">
        <f t="shared" si="0"/>
        <v> </v>
      </c>
      <c r="E36" s="13" t="str">
        <f>IF(C36="1000 godina u tisućljeću","Točno","Netočno")</f>
        <v>Netočno</v>
      </c>
    </row>
    <row r="37" spans="1:5" ht="12.75">
      <c r="A37" s="10"/>
      <c r="B37" s="12" t="s">
        <v>10</v>
      </c>
      <c r="C37" s="2"/>
      <c r="D37" s="15" t="str">
        <f t="shared" si="0"/>
        <v> </v>
      </c>
      <c r="E37" s="13" t="str">
        <f>IF(C37="24 sata u danu","Točno","Netočno")</f>
        <v>Netočno</v>
      </c>
    </row>
    <row r="38" spans="1:5" ht="12.75">
      <c r="A38" s="3"/>
      <c r="B38" s="3"/>
      <c r="C38" s="3"/>
      <c r="D38" s="13"/>
      <c r="E38" s="13"/>
    </row>
    <row r="39" spans="1:5" ht="12.75">
      <c r="A39" s="4"/>
      <c r="B39" s="5"/>
      <c r="C39" s="17" t="s">
        <v>34</v>
      </c>
      <c r="D39" s="16">
        <f>E39</f>
        <v>0</v>
      </c>
      <c r="E39" s="13">
        <f>COUNTIF(E5:E37,"Točno")</f>
        <v>0</v>
      </c>
    </row>
  </sheetData>
  <sheetProtection password="CE89" sheet="1" objects="1" scenarios="1"/>
  <mergeCells count="1">
    <mergeCell ref="A1:C1"/>
  </mergeCells>
  <printOptions/>
  <pageMargins left="0.75" right="0.75" top="1" bottom="1" header="0.5" footer="0.5"/>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dubrava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zvonko</dc:creator>
  <cp:keywords/>
  <dc:description/>
  <cp:lastModifiedBy>agadze</cp:lastModifiedBy>
  <cp:lastPrinted>2004-03-25T06:50:21Z</cp:lastPrinted>
  <dcterms:created xsi:type="dcterms:W3CDTF">2004-02-20T23:16:39Z</dcterms:created>
  <dcterms:modified xsi:type="dcterms:W3CDTF">2004-03-25T11:42:46Z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-2079450106</vt:i4>
  </property>
  <property fmtid="{D5CDD505-2E9C-101B-9397-08002B2CF9AE}" pid="3" name="_EmailSubject">
    <vt:lpwstr>mensa test hrvatski.xls</vt:lpwstr>
  </property>
  <property fmtid="{D5CDD505-2E9C-101B-9397-08002B2CF9AE}" pid="4" name="_AuthorEmail">
    <vt:lpwstr>zvonimir.raspudic@zg.htnet.hr</vt:lpwstr>
  </property>
  <property fmtid="{D5CDD505-2E9C-101B-9397-08002B2CF9AE}" pid="5" name="_AuthorEmailDisplayName">
    <vt:lpwstr>Zvonko</vt:lpwstr>
  </property>
  <property fmtid="{D5CDD505-2E9C-101B-9397-08002B2CF9AE}" pid="6" name="_ReviewingToolsShownOnce">
    <vt:lpwstr/>
  </property>
</Properties>
</file>